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介護修学 令和3年度募集\申請額のシミュレーション\"/>
    </mc:Choice>
  </mc:AlternateContent>
  <xr:revisionPtr revIDLastSave="0" documentId="13_ncr:1_{94D8C783-C586-4C22-A89D-3015A0791891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</sheets>
  <definedNames>
    <definedName name="_xlnm.Print_Area" localSheetId="0">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4" l="1"/>
  <c r="D13" i="4" l="1"/>
  <c r="E13" i="4" s="1"/>
  <c r="G13" i="4" s="1"/>
  <c r="I13" i="4" s="1"/>
  <c r="D12" i="4"/>
  <c r="E12" i="4" s="1"/>
  <c r="G12" i="4" s="1"/>
  <c r="H17" i="4"/>
  <c r="H16" i="4"/>
  <c r="G16" i="4"/>
  <c r="G15" i="4"/>
  <c r="G17" i="4" l="1"/>
</calcChain>
</file>

<file path=xl/sharedStrings.xml><?xml version="1.0" encoding="utf-8"?>
<sst xmlns="http://schemas.openxmlformats.org/spreadsheetml/2006/main" count="43" uniqueCount="39">
  <si>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</si>
  <si>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</si>
  <si>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</si>
  <si>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</si>
  <si>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</si>
  <si>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国家試験対策費</t>
    <rPh sb="0" eb="2">
      <t>コッカ</t>
    </rPh>
    <rPh sb="2" eb="4">
      <t>シケン</t>
    </rPh>
    <rPh sb="4" eb="6">
      <t>タイサク</t>
    </rPh>
    <rPh sb="6" eb="7">
      <t>ヒ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</si>
  <si>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</si>
  <si>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</si>
  <si>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</si>
  <si>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</si>
  <si>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</si>
  <si>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</si>
  <si>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</si>
  <si>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</si>
  <si>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</si>
  <si>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</si>
  <si>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</si>
  <si>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</si>
  <si>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</si>
  <si>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</si>
  <si>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</si>
  <si>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</si>
  <si>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</si>
  <si>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</si>
  <si>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</si>
  <si>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</si>
  <si>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</si>
  <si>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</si>
  <si>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</si>
  <si>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</si>
  <si>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</si>
  <si>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（参考）大学の減免額</t>
    <rPh sb="4" eb="6">
      <t>ダイガク</t>
    </rPh>
    <phoneticPr fontId="2"/>
  </si>
  <si>
    <t>修学資金の上限</t>
    <rPh sb="0" eb="2">
      <t>シュウガク</t>
    </rPh>
    <rPh sb="2" eb="4">
      <t>シキン</t>
    </rPh>
    <rPh sb="5" eb="7">
      <t>ジョウゲン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</si>
  <si>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</si>
  <si>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</si>
  <si>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</si>
  <si>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介護福祉士修学資金貸付の申請額シミュレーション　【大学（私立・昼間部）】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2" eb="14">
      <t>シンセイ</t>
    </rPh>
    <rPh sb="14" eb="15">
      <t>ガク</t>
    </rPh>
    <rPh sb="25" eb="27">
      <t>ダイガク</t>
    </rPh>
    <rPh sb="28" eb="30">
      <t>シリツ</t>
    </rPh>
    <rPh sb="31" eb="33">
      <t>チュウカン</t>
    </rPh>
    <rPh sb="33" eb="34">
      <t>ブ</t>
    </rPh>
    <phoneticPr fontId="2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</si>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</sst>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38" fontId="0" fillId="0" borderId="17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4" xfId="1" applyFont="1" applyFill="1" applyBorder="1" applyProtection="1">
      <alignment vertical="center"/>
      <protection locked="0"/>
    </xf>
    <xf numFmtId="38" fontId="0" fillId="3" borderId="15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6" t="s">
        <v>36</v>
      </c>
    </row>
    <row r="2" spans="2:13" ht="19.5" thickBot="1" x14ac:dyDescent="0.45">
      <c r="B2" s="16"/>
      <c r="G2" t="s">
        <v>32</v>
      </c>
      <c r="H2" s="27">
        <f>C7*12*50000</f>
        <v>0</v>
      </c>
    </row>
    <row r="3" spans="2:13" ht="20.25" thickTop="1" thickBot="1" x14ac:dyDescent="0.45">
      <c r="B3" s="22"/>
      <c r="C3" t="s">
        <v>28</v>
      </c>
    </row>
    <row r="4" spans="2:13" ht="20.25" thickTop="1" thickBot="1" x14ac:dyDescent="0.45">
      <c r="B4" s="16"/>
      <c r="G4" t="s">
        <v>31</v>
      </c>
    </row>
    <row r="5" spans="2:13" ht="20.25" thickTop="1" thickBot="1" x14ac:dyDescent="0.45">
      <c r="B5" s="17" t="s">
        <v>17</v>
      </c>
      <c r="C5" s="36"/>
      <c r="D5" s="45" t="s">
        <v>18</v>
      </c>
      <c r="E5" s="46"/>
      <c r="F5" s="46"/>
      <c r="G5" s="25" t="s">
        <v>17</v>
      </c>
      <c r="H5" s="25" t="s">
        <v>0</v>
      </c>
      <c r="I5" s="25" t="s">
        <v>23</v>
      </c>
      <c r="K5" s="25" t="s">
        <v>17</v>
      </c>
      <c r="L5" s="18" t="s">
        <v>26</v>
      </c>
      <c r="M5" s="25" t="s">
        <v>25</v>
      </c>
    </row>
    <row r="6" spans="2:13" ht="20.25" thickTop="1" thickBot="1" x14ac:dyDescent="0.45">
      <c r="B6" s="17" t="s">
        <v>9</v>
      </c>
      <c r="C6" s="36"/>
      <c r="D6" s="47" t="s">
        <v>24</v>
      </c>
      <c r="E6" s="48"/>
      <c r="F6" s="48"/>
      <c r="G6" s="26" t="s">
        <v>20</v>
      </c>
      <c r="H6" s="27">
        <v>260000</v>
      </c>
      <c r="I6" s="27">
        <v>700000</v>
      </c>
      <c r="K6" s="1">
        <v>1</v>
      </c>
      <c r="L6" s="10">
        <v>1</v>
      </c>
      <c r="M6" s="1">
        <v>1</v>
      </c>
    </row>
    <row r="7" spans="2:13" ht="20.25" thickTop="1" thickBot="1" x14ac:dyDescent="0.45">
      <c r="B7" s="17" t="s">
        <v>19</v>
      </c>
      <c r="C7" s="36"/>
      <c r="D7" s="49" t="s">
        <v>38</v>
      </c>
      <c r="E7" s="50"/>
      <c r="F7" s="50"/>
      <c r="G7" s="26" t="s">
        <v>21</v>
      </c>
      <c r="H7" s="27">
        <v>173400</v>
      </c>
      <c r="I7" s="27">
        <v>466700</v>
      </c>
      <c r="K7" s="1">
        <v>2</v>
      </c>
      <c r="L7" s="10">
        <v>2</v>
      </c>
      <c r="M7" s="1">
        <v>2</v>
      </c>
    </row>
    <row r="8" spans="2:13" ht="20.25" thickTop="1" thickBot="1" x14ac:dyDescent="0.45">
      <c r="B8" s="5" t="s">
        <v>11</v>
      </c>
      <c r="C8" s="36"/>
      <c r="D8" s="45" t="s">
        <v>27</v>
      </c>
      <c r="E8" s="51"/>
      <c r="F8" s="51"/>
      <c r="G8" s="26" t="s">
        <v>22</v>
      </c>
      <c r="H8" s="27">
        <v>86700</v>
      </c>
      <c r="I8" s="27">
        <v>233400</v>
      </c>
      <c r="K8" s="1">
        <v>3</v>
      </c>
      <c r="M8" s="1">
        <v>3</v>
      </c>
    </row>
    <row r="9" spans="2:13" ht="15.75" customHeight="1" thickTop="1" x14ac:dyDescent="0.4">
      <c r="G9" s="57" t="s">
        <v>37</v>
      </c>
      <c r="H9" s="57"/>
      <c r="I9" s="57"/>
      <c r="M9" s="1">
        <v>4</v>
      </c>
    </row>
    <row r="10" spans="2:13" x14ac:dyDescent="0.4">
      <c r="B10" s="52" t="s">
        <v>7</v>
      </c>
      <c r="C10" s="53"/>
      <c r="D10" s="53"/>
      <c r="E10" s="54"/>
      <c r="F10" s="55" t="s">
        <v>13</v>
      </c>
      <c r="G10" s="56"/>
      <c r="H10" s="34" t="s">
        <v>16</v>
      </c>
      <c r="I10" s="6"/>
    </row>
    <row r="11" spans="2:13" ht="57" thickBot="1" x14ac:dyDescent="0.45">
      <c r="B11" s="4" t="s">
        <v>8</v>
      </c>
      <c r="C11" s="13" t="s">
        <v>1</v>
      </c>
      <c r="D11" s="15" t="s">
        <v>14</v>
      </c>
      <c r="E11" s="29" t="s">
        <v>2</v>
      </c>
      <c r="F11" s="23" t="s">
        <v>8</v>
      </c>
      <c r="G11" s="30" t="s">
        <v>6</v>
      </c>
      <c r="H11" s="35" t="s">
        <v>33</v>
      </c>
      <c r="I11" s="6"/>
    </row>
    <row r="12" spans="2:13" ht="24.95" customHeight="1" thickTop="1" x14ac:dyDescent="0.4">
      <c r="B12" s="10" t="s">
        <v>0</v>
      </c>
      <c r="C12" s="37"/>
      <c r="D12" s="20">
        <f>IF(C5=1,"260,000",IF(C5=2,"173,400",IF(C5=3,"86,700")))*1</f>
        <v>0</v>
      </c>
      <c r="E12" s="28">
        <f>MAX(C12-D12,0)</f>
        <v>0</v>
      </c>
      <c r="F12" s="1" t="s">
        <v>3</v>
      </c>
      <c r="G12" s="31">
        <f>IF(E12&gt;=200000,200000,IF(E12&gt;=0,E12,0))</f>
        <v>0</v>
      </c>
      <c r="H12" s="39"/>
      <c r="I12" s="33" t="s">
        <v>34</v>
      </c>
    </row>
    <row r="13" spans="2:13" ht="24.95" customHeight="1" thickBot="1" x14ac:dyDescent="0.45">
      <c r="B13" s="10" t="s">
        <v>12</v>
      </c>
      <c r="C13" s="38"/>
      <c r="D13" s="20">
        <f>IF(C5=1,"700,000",IF(C5=2,"466,700",IF(C5=3,"233,400")))*C7</f>
        <v>0</v>
      </c>
      <c r="E13" s="14">
        <f>MAX(C13-D13,0)</f>
        <v>0</v>
      </c>
      <c r="F13" s="1" t="s">
        <v>4</v>
      </c>
      <c r="G13" s="2">
        <f>IF(E13&gt;=H2,H2,IF(E13&gt;=0,E13,0))</f>
        <v>0</v>
      </c>
      <c r="H13" s="40"/>
      <c r="I13" s="9" t="e">
        <f>ROUNDDOWN(G13/C8,-3)</f>
        <v>#DIV/0!</v>
      </c>
    </row>
    <row r="14" spans="2:13" ht="24.95" customHeight="1" thickTop="1" x14ac:dyDescent="0.4">
      <c r="B14" s="43" t="s">
        <v>35</v>
      </c>
      <c r="C14" s="44"/>
      <c r="D14" s="44"/>
      <c r="E14" s="44"/>
      <c r="F14" s="1" t="s">
        <v>30</v>
      </c>
      <c r="G14" s="2">
        <v>200000</v>
      </c>
      <c r="H14" s="40"/>
      <c r="I14" s="32" t="s">
        <v>29</v>
      </c>
    </row>
    <row r="15" spans="2:13" ht="24.95" customHeight="1" x14ac:dyDescent="0.4">
      <c r="B15" s="44"/>
      <c r="C15" s="44"/>
      <c r="D15" s="44"/>
      <c r="E15" s="44"/>
      <c r="F15" s="3" t="s">
        <v>5</v>
      </c>
      <c r="G15" s="11">
        <f>C8/12*40000</f>
        <v>0</v>
      </c>
      <c r="H15" s="41"/>
      <c r="I15" s="8"/>
    </row>
    <row r="16" spans="2:13" ht="24.95" customHeight="1" thickBot="1" x14ac:dyDescent="0.45">
      <c r="B16" s="44"/>
      <c r="C16" s="44"/>
      <c r="D16" s="44"/>
      <c r="E16" s="44"/>
      <c r="F16" s="19" t="s">
        <v>10</v>
      </c>
      <c r="G16" s="21" t="str">
        <f>IF(C6=1,"ー","居住の市町村による")</f>
        <v>居住の市町村による</v>
      </c>
      <c r="H16" s="42" t="str">
        <f>IF(C6=1,"ー","")</f>
        <v/>
      </c>
      <c r="I16" s="8"/>
    </row>
    <row r="17" spans="2:9" ht="24.95" customHeight="1" thickTop="1" x14ac:dyDescent="0.4">
      <c r="B17" s="44"/>
      <c r="C17" s="44"/>
      <c r="D17" s="44"/>
      <c r="E17" s="44"/>
      <c r="F17" s="7" t="s">
        <v>15</v>
      </c>
      <c r="G17" s="12">
        <f>SUM(G12:G15)</f>
        <v>200000</v>
      </c>
      <c r="H17" s="24">
        <f>SUM(H12:H15)</f>
        <v>0</v>
      </c>
      <c r="I17" s="8"/>
    </row>
    <row r="18" spans="2:9" x14ac:dyDescent="0.4">
      <c r="B18" s="44"/>
      <c r="C18" s="44"/>
      <c r="D18" s="44"/>
      <c r="E18" s="44"/>
    </row>
    <row r="19" spans="2:9" x14ac:dyDescent="0.4">
      <c r="B19" s="44"/>
      <c r="C19" s="44"/>
      <c r="D19" s="44"/>
      <c r="E19" s="44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9:I9"/>
  </mergeCells>
  <phoneticPr fontId="2"/>
  <conditionalFormatting sqref="G16">
    <cfRule type="containsText" dxfId="1" priority="2" operator="containsText" text="ー">
      <formula>NOT(ISERROR(SEARCH("ー",G16)))</formula>
    </cfRule>
  </conditionalFormatting>
  <conditionalFormatting sqref="H16">
    <cfRule type="containsText" dxfId="0" priority="1" operator="containsText" text="ー">
      <formula>NOT(ISERROR(SEARCH("ー",H16)))</formula>
    </cfRule>
  </conditionalFormatting>
  <dataValidations count="3">
    <dataValidation type="list" allowBlank="1" showInputMessage="1" showErrorMessage="1" sqref="C7" xr:uid="{6ABA953A-8937-4FA3-BA2B-67DA65DCDDCF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</vt:lpstr>
      <vt:lpstr>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2020-05-12T11:03:27Z</cp:lastPrinted>
  <dcterms:created xsi:type="dcterms:W3CDTF">2020-05-08T07:00:50Z</dcterms:created>
  <dcterms:modified xsi:type="dcterms:W3CDTF">2021-02-22T01:26:14Z</dcterms:modified>
</cp:coreProperties>
</file>